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6" windowWidth="10380" windowHeight="6552" tabRatio="819" activeTab="0"/>
  </bookViews>
  <sheets>
    <sheet name="додаток 5" sheetId="1" r:id="rId1"/>
  </sheets>
  <definedNames>
    <definedName name="_xlnm.Print_Titles" localSheetId="0">'додаток 5'!$8:$8</definedName>
    <definedName name="_xlnm.Print_Area" localSheetId="0">'додаток 5'!$A$1:$I$119</definedName>
  </definedNames>
  <calcPr fullCalcOnLoad="1"/>
</workbook>
</file>

<file path=xl/sharedStrings.xml><?xml version="1.0" encoding="utf-8"?>
<sst xmlns="http://schemas.openxmlformats.org/spreadsheetml/2006/main" count="317" uniqueCount="230">
  <si>
    <t>Перший заступник голови обласної ради</t>
  </si>
  <si>
    <t>0490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</si>
  <si>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</si>
  <si>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</si>
  <si>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</si>
  <si>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0700000</t>
  </si>
  <si>
    <t>Управління охорони здоров’я  Рівненської обласної державної адміністрації</t>
  </si>
  <si>
    <t>0710000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</si>
  <si>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</si>
  <si>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</si>
  <si>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</si>
  <si>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</si>
  <si>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</si>
  <si>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</si>
  <si>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 Обсяг видатків бюджету розвитку,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</si>
  <si>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</si>
  <si>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</si>
  <si>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С.А.Свисталюк</t>
  </si>
  <si>
    <t>УСЬОГО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</si>
  <si>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</si>
  <si>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</si>
  <si>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</si>
  <si>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Усього</t>
  </si>
  <si>
    <t>1517300</t>
  </si>
  <si>
    <t>7300</t>
  </si>
  <si>
    <t>Будівництво та регіональний розвиток</t>
  </si>
  <si>
    <t>Зміни до розподілу коштів бюджету розвитку за об'єктами у 2019 році</t>
  </si>
  <si>
    <t>до рішення Рівненської обласної ради</t>
  </si>
  <si>
    <t xml:space="preserve">"Про внесення змін до обласного бюджету </t>
  </si>
  <si>
    <t>Рівненської області на 2019 рік"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</si>
  <si>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</si>
  <si>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</si>
  <si>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</si>
  <si>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1517368</t>
  </si>
  <si>
    <t>7368</t>
  </si>
  <si>
    <t>Виконання інвестиційних проектів за рахунок субвенцій з інших бюджетів</t>
  </si>
  <si>
    <t>1517321</t>
  </si>
  <si>
    <t>0443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</si>
  <si>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</si>
  <si>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1517322</t>
  </si>
  <si>
    <r>
      <t>Будівництво</t>
    </r>
    <r>
      <rPr>
        <sz val="12"/>
        <rFont val="Times New Roman"/>
        <family val="1"/>
      </rPr>
      <t xml:space="preserve"> медичних установ та закладів</t>
    </r>
  </si>
  <si>
    <t>1517325</t>
  </si>
  <si>
    <r>
      <t xml:space="preserve">Будівництво </t>
    </r>
    <r>
      <rPr>
        <sz val="12"/>
        <rFont val="Times New Roman"/>
        <family val="1"/>
      </rPr>
      <t>споруд, установ та закладів фізичної культури і спорту</t>
    </r>
  </si>
  <si>
    <t>1517363</t>
  </si>
  <si>
    <t>7363</t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</si>
  <si>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</si>
  <si>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t>з районного бюджету Зарічненського району</t>
  </si>
  <si>
    <t xml:space="preserve">Капітальний ремонт спортивної площадки в парку ім.Т.Г.Шевченка  по вул.Паркова, 6  в м.Радивилів Рівненської області (влаштування міні-футбольного  поля зі штучним покриттям) ( у т.ч. проектно-кошторисна документація) </t>
  </si>
  <si>
    <t>з міського бюджету міста Дубно</t>
  </si>
  <si>
    <t>Міні-футбольне поле зі штучним покриттям на території СЗОШ І-ІІІ ступенів №5 на вул.Шептицького,3 в м.Дубно Рівненської області — реконструкція</t>
  </si>
  <si>
    <t>Міні-футбольне поле зі штучним покриттям на території ЗОШ І-ІІІ ступенів №7 на пров.Шкільному,2 в м.Дубно Рівненської області — реконструкція</t>
  </si>
  <si>
    <t>Співфінансування  будівництва дитячого садка в с.Борщівка вул.Кузнєцова, 5-А Костопільського району Рівненської області (коригування)</t>
  </si>
  <si>
    <t>0600000</t>
  </si>
  <si>
    <t>Управління  освіти і науки Рівненської обласної державної адміністрації</t>
  </si>
  <si>
    <t>0610000</t>
  </si>
  <si>
    <t>0200000</t>
  </si>
  <si>
    <t>Рівненська обласна державна адміністрація</t>
  </si>
  <si>
    <t>0210000</t>
  </si>
  <si>
    <t>0922</t>
  </si>
  <si>
    <t>0611080</t>
  </si>
  <si>
    <t>1080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</si>
  <si>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</si>
  <si>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</si>
  <si>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</si>
  <si>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</si>
  <si>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</si>
  <si>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0712010</t>
  </si>
  <si>
    <t>0731</t>
  </si>
  <si>
    <t>Багатопрофільна стаціонарна медична допомога населенню</t>
  </si>
  <si>
    <t>0712020</t>
  </si>
  <si>
    <t>0732</t>
  </si>
  <si>
    <t xml:space="preserve">Спеціалізована стаціонарна медична допомога населенню 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</si>
  <si>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</si>
  <si>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</si>
  <si>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</si>
  <si>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</si>
  <si>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</si>
  <si>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</si>
  <si>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</si>
  <si>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</si>
  <si>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</si>
  <si>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1000000</t>
  </si>
  <si>
    <t>Управління культури і туризму Рівненської  обласної державної адміністрації</t>
  </si>
  <si>
    <t>1010000</t>
  </si>
  <si>
    <t>0180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</si>
  <si>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</si>
  <si>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</si>
  <si>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</si>
  <si>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1100000</t>
  </si>
  <si>
    <t>Управління у справах молоді  та спорту Рівненської обласної державної адміністрації</t>
  </si>
  <si>
    <t>1110000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</si>
  <si>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</si>
  <si>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</si>
  <si>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</si>
  <si>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</si>
  <si>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</si>
  <si>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</si>
  <si>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0611120</t>
  </si>
  <si>
    <t>1120</t>
  </si>
  <si>
    <t>0941</t>
  </si>
  <si>
    <t xml:space="preserve">Підготовка кадрів вищими навчальними закладами І-ІІ рівнів акредитації (коледжами, технікумами, училищами) </t>
  </si>
  <si>
    <t>1219770</t>
  </si>
  <si>
    <t>9770</t>
  </si>
  <si>
    <t>Інші субвенції з місцевого бюджету</t>
  </si>
  <si>
    <t>з районного бюджету Рівненського району</t>
  </si>
  <si>
    <t>з районного бюджету Сарненського району</t>
  </si>
  <si>
    <t>з сільського бюджету Малолюбашанської об'єднаної територіальної громади Костопільського району</t>
  </si>
  <si>
    <t>з міського бюджету Радивилівської  об'єднаної територіальної громади Радивилівського району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</si>
  <si>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</si>
  <si>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</si>
  <si>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</si>
  <si>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Будівництво Білокриницької амбулаторії ЗП/СМ села Біла Криниця, Рівненського району, Рівненської області</t>
  </si>
  <si>
    <t>Співфінансування по об'єкту "Нове будівництво лікарської амбулаторії загальної практики сімейної медецини по вул.Молодіжна в с.Блажове Рокитнівського району Рівненської області (в т.ч. проектно-кошторисна документація)"</t>
  </si>
  <si>
    <t>з сільського бюджету Висоцької об'єднаної територіальної громади Дубровицького району</t>
  </si>
  <si>
    <t>з сільського бюджету Шпанівської об'єднаної територіальної громади Рівненського району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</si>
  <si>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</si>
  <si>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</si>
  <si>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</si>
  <si>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</si>
  <si>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з районного бюджету Рокитнівського району</t>
  </si>
  <si>
    <t>1519770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</si>
  <si>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</si>
  <si>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</si>
  <si>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</si>
  <si>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</si>
  <si>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1115042</t>
  </si>
  <si>
    <t>5042</t>
  </si>
  <si>
    <t>0810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</si>
  <si>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</si>
  <si>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 xml:space="preserve"> з міського бюджету міста Рівне</t>
  </si>
  <si>
    <t>Співфінансування об'єкта: "Будівництво дошкільного навчального заклада у ясла-садочок за адресою вул.Коновальця,16 у м.Рівному"</t>
  </si>
  <si>
    <t>Співфінансування об'єкта: "Будівництво універсального спортивного комплексу комунального закладу "Обласна спеціалізована дитячо-юнацька спортивна школа олімпійського резерву"  Рівнеської обласної ради на території Шпанівської сільської ради ( в районі вул.Макарова, м.Рівне)</t>
  </si>
  <si>
    <t xml:space="preserve">з районного бюджету Володимирецького району </t>
  </si>
  <si>
    <t>Співфінансування об'єкту «Капремонт лікарської амбулаторії в смт Рафалівка Володимирецького району Рівненської області</t>
  </si>
  <si>
    <t>Реконструкція ФАПу під лікарську амбулаторію загальної практики сімейної медицини по вул. Шевченка,6а  с.Серники Зарічненського району</t>
  </si>
  <si>
    <t>Реконструкція будівлі контори  під лікарську амбулаторію загальної практики сімейної медицини з житловою квартирою по вул. Колгоспна,1 в с.Новорічиця Зарічненського району</t>
  </si>
  <si>
    <t>з районного бюджету Дубенського району</t>
  </si>
  <si>
    <t>Співфінансування  об’єкту «Нове будівництво лікарської амбулаторії загальної практики сімейної медицини по вул.Заводська,14а в с.Семидуби Дубенського району Рівненської області</t>
  </si>
  <si>
    <t>Нове будівництво лікарської амбулаторії загальної практики сімейної медицини в с.Біла Криниця Рівненського району Рівненської області</t>
  </si>
  <si>
    <t>Нове будівництво лікарської амбулаторії  загальної практики сімейної медицини по вул. Б.Хмельницького в с. Людинь, Дубровицького району</t>
  </si>
  <si>
    <t xml:space="preserve">Нове будівництво лікарської амбулаторії  загальної практики сімейної медицини в с.Бармаки Рівненського району Рівненської області </t>
  </si>
  <si>
    <t xml:space="preserve">з районного бюджету Сарненського району </t>
  </si>
  <si>
    <t xml:space="preserve">Будівництво спортивного комплексу по вул.Я.Мудрого,1 в м.Сарни </t>
  </si>
  <si>
    <t xml:space="preserve"> з районного бюджету Володимирецького району </t>
  </si>
  <si>
    <t>Фінансування об'єкту "Капітальний ремонт автомобільної дороги смт.Володимирець, вул. Повстанців, Володимирецький район"</t>
  </si>
  <si>
    <t>Співфінансування по об'єкту "Капітальний ремонт дороги в с.Вири, вул.Жовтнева, вул.Калинова (окремими ділянками) Сарненського району, Рівненської області"</t>
  </si>
  <si>
    <t>1517323</t>
  </si>
  <si>
    <r>
      <t xml:space="preserve">Будівництво </t>
    </r>
    <r>
      <rPr>
        <sz val="12"/>
        <rFont val="Times New Roman"/>
        <family val="1"/>
      </rPr>
      <t>установ та закладів соціальної сфери</t>
    </r>
  </si>
  <si>
    <t>1517324</t>
  </si>
  <si>
    <r>
      <t xml:space="preserve">Будівництво </t>
    </r>
    <r>
      <rPr>
        <sz val="12"/>
        <rFont val="Times New Roman"/>
        <family val="1"/>
      </rPr>
      <t>установ та закладів культури</t>
    </r>
  </si>
  <si>
    <t>1517330</t>
  </si>
  <si>
    <t>7330</t>
  </si>
  <si>
    <r>
      <t>Будівництво і</t>
    </r>
    <r>
      <rPr>
        <sz val="12"/>
        <rFont val="Times New Roman"/>
        <family val="1"/>
      </rPr>
      <t>нших об'єктів комунальної власності</t>
    </r>
  </si>
  <si>
    <t>1517364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</si>
  <si>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</si>
  <si>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</si>
  <si>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Фінансування об’єкту «Будівництво Озерецької ЗОШ І-ІІ ст. в с. Озерці Володимирецького району Рівненської області»</t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</si>
  <si>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</si>
  <si>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Співфінансування проекту Світового банку "Поліпшення охорони здоровя на службі у людей", реконструкція лікарської амбулаторії загальної практики сімейної медицини по вул.Київській,49 в с.Користь Корецького району Рівненської області</t>
  </si>
  <si>
    <t>з сільського бюджету Користівської сільської ради Корецького району</t>
  </si>
  <si>
    <t>Додаток  5</t>
  </si>
  <si>
    <t>0712100</t>
  </si>
  <si>
    <t>0722</t>
  </si>
  <si>
    <t>Стоматологічна допомога населенню</t>
  </si>
  <si>
    <t>0763</t>
  </si>
  <si>
    <t>1014050</t>
  </si>
  <si>
    <t>4050</t>
  </si>
  <si>
    <t>0827</t>
  </si>
  <si>
    <t>Забезпечення діяльності заповідників</t>
  </si>
  <si>
    <t>1115021</t>
  </si>
  <si>
    <t>5021</t>
  </si>
  <si>
    <t>Утримання центрів фізичної культури і спорту осіб з інвалідністю і реабілітаційних шкіл</t>
  </si>
  <si>
    <t>2917693</t>
  </si>
  <si>
    <t>7693</t>
  </si>
  <si>
    <t>Інші заходи, пов'язані з економічною діяльністю</t>
  </si>
  <si>
    <t xml:space="preserve">за рахунок субвенції з державного бюджету місцевим бюджетам на реалізацію заходів, спрямованих на розвиток системи охорони здоров"я у сільській місцевості </t>
  </si>
  <si>
    <t>0717367</t>
  </si>
  <si>
    <t>1515043</t>
  </si>
  <si>
    <t>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</si>
  <si>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</si>
  <si>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Будівництво універсального спортивного залу спортивного комплексу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м. Рівне) (у т.ч. проектно-кошторисна документація)</t>
  </si>
  <si>
    <r>
      <t xml:space="preserve">Будівництво спортивно-оздоровчого комплексу по вул. Червоного Хреста, 25 в м. Дубровиця Рівненської області </t>
    </r>
    <r>
      <rPr>
        <sz val="12"/>
        <color indexed="8"/>
        <rFont val="Times New Roman"/>
        <family val="1"/>
      </rPr>
      <t>(у т.ч. проектна документація)</t>
    </r>
  </si>
  <si>
    <r>
      <t xml:space="preserve">Реконструкція будівлі Жобринської ЗОШ І-ІІІ ст. по вул. Центральній, 3 в с. Жобрин Рівненського району, Рівненської області </t>
    </r>
    <r>
      <rPr>
        <sz val="12"/>
        <color indexed="8"/>
        <rFont val="Times New Roman"/>
        <family val="1"/>
      </rPr>
      <t>(у т.ч. проектна документація)</t>
    </r>
  </si>
  <si>
    <r>
      <t xml:space="preserve">Реконструкція будівлі Комунального закладу “Рівненська обласна універсальна наукова бібліотека” Рівненської обласної ради по             вул. Короленка, 6, м. Рівне </t>
    </r>
    <r>
      <rPr>
        <sz val="12"/>
        <color indexed="8"/>
        <rFont val="Times New Roman"/>
        <family val="1"/>
      </rPr>
      <t>(у т.ч. проектна документація)</t>
    </r>
  </si>
  <si>
    <t>Будівництво універсального спортивного залу спортивного комплексу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 м. Рівне) (у т.ч. проектна документація)</t>
  </si>
  <si>
    <t>1117361</t>
  </si>
  <si>
    <t>Придбання транспортного засобу з встановленням спеціалізованого підйомника для КЗ Рівненський регіональний центр фізичної культури і спорту інвалідів "Інваспорт"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</si>
  <si>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</si>
  <si>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</si>
  <si>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обладнання для Демидівського ВПУ-25 для навчальної лабораторії за професією “Кухар.Кондитер”, вул. Миру, 144а смт Демидівка Рівненської області</t>
  </si>
  <si>
    <t>Придбання обладнання і предметів довгострокового користування (комп’ютерної та офісної техніки) для Вищого професійного училища № 22 м.Сарни, Рівненської області</t>
  </si>
  <si>
    <t xml:space="preserve">Придбання обладнання і предметів довгострокового користування (комп’ютерної та офісної техніки) для Державного професійно-технічного навчального закладу “Сарненський професійний аграрний ліцей” м.Сарни, Рівненської області </t>
  </si>
  <si>
    <t>На капітальні видатки Комунального закладу “Рівненський обласний науковий ліцей-інтернат II—III ступенів” Рівненської обласної ради</t>
  </si>
  <si>
    <t>з районного бюджету Дубровицького району</t>
  </si>
  <si>
    <t xml:space="preserve">Співфінансування будівництва спортивно-оздоровчого комплексу по вул.Червоного Хреста, 25 в м. Дубровиця Рівненської області </t>
  </si>
  <si>
    <t>Співфінансування проекту "Нове будівництво лікарської амбулаторії загальної практики сімейної медицини по вул. Горького с. Кривиця Дубровицького району Рівненської області  ( в т.ч проектно-кошторисна документація)"</t>
  </si>
  <si>
    <t>Співфінансування проектів з нового будівництва лікарських амбулаторій загальної практики сімейної медицини "Нове будівництво лікарської амбулаторії загальної практики сімейної медицини по вул.Мирна в с.Люхча Сарненського району Рівненської області (в т.ч.проектно-кошторисна документація)"</t>
  </si>
  <si>
    <t>з районного бюджету Здолбунівського району</t>
  </si>
  <si>
    <t xml:space="preserve">Будівництво міні-футбольного поля зі штучним покриттям на території дитячо-юнацької спортивної школи Здолбунівської районної ради Рівненської області в м.Здолбунів вул.Яворницького,28А </t>
  </si>
  <si>
    <t xml:space="preserve">Співфінансування  об’єкту "Міні – футбольне поле із штучним покриттям в Колківському  навчально-виховному комплексі " Загальноосвітня школа І-ІІІ ступенів – дошкільний навчальний заклад" по вул. Центральній,24 в с. Колки  Дубровицького району – будівництво"          </t>
  </si>
  <si>
    <t>Співфінансування  об’єкту "Міні – футбольне поле із штучним покриттям в Залузькому  навчально-виховному комплексі "Загальноосвітня школа І-ІІІ ступенів – ДНЗ"  в с. Залужжя  Дубровицького району – реконструкція"</t>
  </si>
  <si>
    <r>
      <rPr>
        <sz val="12"/>
        <rFont val="Times New Roman Cyr"/>
        <family val="0"/>
      </rPr>
      <t>Н</t>
    </r>
    <r>
      <rPr>
        <i/>
        <sz val="12"/>
        <rFont val="Times New Roman Cyr"/>
        <family val="0"/>
      </rPr>
      <t>ове будівництво приміщення дошкільного підрозділу Великоолексинського НВК "школа-сад" по вул.Шевченка, 1 в с.Великий Олексин Рівненського району Рівненської області</t>
    </r>
  </si>
  <si>
    <t>з міського бюджету міста Вараш</t>
  </si>
  <si>
    <t>Капітальний ремонт асфальтобетонного покриття вулиці Енергетиків міста Вараш Рівненської області</t>
  </si>
  <si>
    <t xml:space="preserve">Капітальний ремонт асфальтобетонного покриття вулиці Соборної міста Вараш Рівненської області </t>
  </si>
  <si>
    <t>Реконструкція будівлі Рівненського обласного інституту післядипломної педагогічної освіти в м. Рівне по вул. Чорновола, 74 (у т.ч. проектно-кошторисна документація)</t>
  </si>
  <si>
    <t>Другий пусковий комплекс другої черги будівлі комунального закладу “Рівненський обласний онкологічний диспансер” Рівненської обласної ради по вул. О.Олеся, 12 в м. Рівне – будівництво (у т.ч. проектно-кошторисна документація)</t>
  </si>
  <si>
    <t xml:space="preserve">Будівництво медичних установ та закладів” по об’єкту “Рівненський обласний протипухлинний диспансер” Рівненської обласної ради, вул. О.Олеся, 12 в м. Рівне – будівництво” (у т.ч. проектно-кошторисна документація) </t>
  </si>
  <si>
    <t xml:space="preserve">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</si>
  <si>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Реконструкція гаражу на вул. Шевченка, 79-А в с. Велика Омеляна Рівненського району</t>
  </si>
  <si>
    <t xml:space="preserve">Реконструкція існуючого приміщення твердопаливної котельні Малошпаківської НВК “Школа-сад” в с. Малий Шпаків по вул. Шкільна, 20а Рівненського району </t>
  </si>
  <si>
    <t>Капремонт будівель, стаціонарний корпус, блок 1, блок № 2 (заміна вікон) комунального підприємства “Рівненська обласна дитяча лікарня”, вул. Київська, 60 м.Рівне</t>
  </si>
  <si>
    <t>Капремонт будівель, стаціонарний корпус, блок 3 (заміна вікон) комунального підприємства “Рівненська обласна дитяча лікарня”, вул. Київська, 60 м.Рівне</t>
  </si>
  <si>
    <t xml:space="preserve">Будівництво спортивного майданчика на території Комунального підприємства “Рівненський обласний госпіталь ветеранів війни” обласної ради в смт. Клевань на вул. Деражненська, 39 Рівненського району </t>
  </si>
  <si>
    <t>Капремонт адміністративного корпусу КП “Рівненський обласний госпіталь ветеранів війни” обласної ради на вул. Деражненська, 39 в смт Клевань Рівненського району (заміна вікон)</t>
  </si>
  <si>
    <t>0717363</t>
  </si>
  <si>
    <t>0611040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</si>
  <si>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</si>
  <si>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</si>
  <si>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</si>
  <si>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</si>
  <si>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</si>
  <si>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0712070</t>
  </si>
  <si>
    <t>0724</t>
  </si>
  <si>
    <t>Екстрена та швидка медична допомога населенню</t>
  </si>
  <si>
    <t>Департамент економічного розвитку і торгівлі Рівненської обласної державної адміністрації</t>
  </si>
  <si>
    <t>2719770</t>
  </si>
  <si>
    <t>0712130</t>
  </si>
  <si>
    <t>Проведення належної медико-соціальної експертизи (МСЕК)</t>
  </si>
  <si>
    <t>від 14 червня 2019 року  № 1378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</si>
</sst>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10"/>
      <name val="Times New Roman"/>
      <family val="1"/>
    </font>
    <font>
      <sz val="13"/>
      <name val="Times New Roman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>
      <alignment vertical="top"/>
      <protection/>
    </xf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16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1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4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4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99" fontId="2" fillId="0" borderId="10" xfId="49" applyNumberFormat="1" applyFont="1" applyBorder="1" applyAlignment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top" wrapText="1"/>
    </xf>
    <xf numFmtId="199" fontId="19" fillId="0" borderId="10" xfId="49" applyNumberFormat="1" applyFont="1" applyBorder="1" applyAlignment="1">
      <alignment vertical="top" wrapText="1"/>
      <protection/>
    </xf>
    <xf numFmtId="49" fontId="20" fillId="0" borderId="10" xfId="0" applyNumberFormat="1" applyFont="1" applyFill="1" applyBorder="1" applyAlignment="1">
      <alignment horizontal="left" vertical="top" wrapText="1"/>
    </xf>
    <xf numFmtId="4" fontId="21" fillId="34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left"/>
    </xf>
    <xf numFmtId="4" fontId="22" fillId="34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3" fontId="14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2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_Пропозиції _17.08.2007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25" defaultRowHeight="12.75"/>
  <cols>
    <col min="1" max="1" width="14.50390625" style="2" customWidth="1"/>
    <col min="2" max="2" width="15.875" style="2" customWidth="1"/>
    <col min="3" max="3" width="14.50390625" style="2" customWidth="1"/>
    <col min="4" max="4" width="42.125" style="2" customWidth="1"/>
    <col min="5" max="5" width="45.00390625" style="2" customWidth="1"/>
    <col min="6" max="6" width="14.125" style="2" customWidth="1"/>
    <col min="7" max="7" width="17.375" style="2" customWidth="1"/>
    <col min="8" max="8" width="18.50390625" style="2" customWidth="1"/>
    <col min="9" max="9" width="13.625" style="2" customWidth="1"/>
    <col min="10" max="10" width="13.125" style="2" bestFit="1" customWidth="1"/>
    <col min="11" max="11" width="10.125" style="2" bestFit="1" customWidth="1"/>
    <col min="12" max="16384" width="9.125" style="2" customWidth="1"/>
  </cols>
  <sheetData>
    <row r="1" spans="1:8" ht="15">
      <c r="A1" s="3"/>
      <c r="B1" s="3"/>
      <c r="C1" s="3"/>
      <c r="F1" s="29" t="s">
        <v>160</v>
      </c>
      <c r="H1" s="29"/>
    </row>
    <row r="2" spans="1:6" ht="15">
      <c r="A2" s="3"/>
      <c r="B2" s="3"/>
      <c r="C2" s="3"/>
      <c r="F2" s="17" t="s">
        <v>27</v>
      </c>
    </row>
    <row r="3" spans="1:6" ht="15">
      <c r="A3" s="3"/>
      <c r="B3" s="3"/>
      <c r="C3" s="3"/>
      <c r="F3" s="45" t="s">
        <v>28</v>
      </c>
    </row>
    <row r="4" spans="1:6" ht="15">
      <c r="A4" s="3"/>
      <c r="B4" s="3"/>
      <c r="C4" s="3"/>
      <c r="F4" s="45" t="s">
        <v>29</v>
      </c>
    </row>
    <row r="5" spans="1:6" ht="14.25" customHeight="1">
      <c r="A5" s="1"/>
      <c r="B5" s="1"/>
      <c r="F5" s="17" t="s">
        <v>229</v>
      </c>
    </row>
    <row r="6" spans="2:9" ht="17.25">
      <c r="B6" s="68" t="s">
        <v>26</v>
      </c>
      <c r="C6" s="68"/>
      <c r="D6" s="68"/>
      <c r="E6" s="68"/>
      <c r="F6" s="68"/>
      <c r="G6" s="68"/>
      <c r="H6" s="68"/>
      <c r="I6" s="68"/>
    </row>
    <row r="8" spans="1:9" ht="96">
      <c r="A8" s="34" t="s">
        <v>8</v>
      </c>
      <c r="B8" s="34" t="s">
        <v>9</v>
      </c>
      <c r="C8" s="34" t="s">
        <v>10</v>
      </c>
      <c r="D8" s="20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</row>
    <row r="9" spans="1:9" ht="15">
      <c r="A9" s="35">
        <v>1</v>
      </c>
      <c r="B9" s="35">
        <v>2</v>
      </c>
      <c r="C9" s="35">
        <v>3</v>
      </c>
      <c r="D9" s="31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</row>
    <row r="10" spans="1:9" ht="30.75">
      <c r="A10" s="7" t="s">
        <v>55</v>
      </c>
      <c r="B10" s="14"/>
      <c r="C10" s="5"/>
      <c r="D10" s="5" t="s">
        <v>56</v>
      </c>
      <c r="E10" s="7" t="s">
        <v>22</v>
      </c>
      <c r="F10" s="6"/>
      <c r="G10" s="6"/>
      <c r="H10" s="37">
        <f>H11</f>
        <v>1065000</v>
      </c>
      <c r="I10" s="16"/>
    </row>
    <row r="11" spans="1:9" ht="30.75">
      <c r="A11" s="7" t="s">
        <v>57</v>
      </c>
      <c r="B11" s="14"/>
      <c r="C11" s="5"/>
      <c r="D11" s="5" t="s">
        <v>56</v>
      </c>
      <c r="E11" s="7"/>
      <c r="F11" s="6"/>
      <c r="G11" s="6"/>
      <c r="H11" s="37">
        <f>H12</f>
        <v>1065000</v>
      </c>
      <c r="I11" s="16"/>
    </row>
    <row r="12" spans="1:9" ht="62.25">
      <c r="A12" s="21" t="s">
        <v>85</v>
      </c>
      <c r="B12" s="21" t="s">
        <v>86</v>
      </c>
      <c r="C12" s="21" t="s">
        <v>84</v>
      </c>
      <c r="D12" s="62" t="s">
        <v>87</v>
      </c>
      <c r="E12" s="36"/>
      <c r="F12" s="36"/>
      <c r="G12" s="36"/>
      <c r="H12" s="63">
        <v>1065000</v>
      </c>
      <c r="I12" s="36"/>
    </row>
    <row r="13" spans="1:9" ht="30.75" customHeight="1">
      <c r="A13" s="7" t="s">
        <v>52</v>
      </c>
      <c r="B13" s="14"/>
      <c r="C13" s="5"/>
      <c r="D13" s="5" t="s">
        <v>53</v>
      </c>
      <c r="E13" s="7" t="s">
        <v>22</v>
      </c>
      <c r="F13" s="6"/>
      <c r="G13" s="6"/>
      <c r="H13" s="37">
        <f>H14</f>
        <v>6283000.02</v>
      </c>
      <c r="I13" s="16"/>
    </row>
    <row r="14" spans="1:9" ht="30" customHeight="1">
      <c r="A14" s="7" t="s">
        <v>54</v>
      </c>
      <c r="B14" s="14"/>
      <c r="C14" s="5"/>
      <c r="D14" s="5" t="s">
        <v>53</v>
      </c>
      <c r="E14" s="7"/>
      <c r="F14" s="6"/>
      <c r="G14" s="6"/>
      <c r="H14" s="37">
        <f>SUM(H15:H24)</f>
        <v>6283000.02</v>
      </c>
      <c r="I14" s="16"/>
    </row>
    <row r="15" spans="1:9" ht="30" customHeight="1">
      <c r="A15" s="21" t="s">
        <v>216</v>
      </c>
      <c r="B15" s="22" t="s">
        <v>217</v>
      </c>
      <c r="C15" s="22" t="s">
        <v>58</v>
      </c>
      <c r="D15" s="57" t="s">
        <v>218</v>
      </c>
      <c r="E15" s="15"/>
      <c r="F15" s="36"/>
      <c r="G15" s="36"/>
      <c r="H15" s="43">
        <v>1353309</v>
      </c>
      <c r="I15" s="36"/>
    </row>
    <row r="16" spans="1:9" ht="30" customHeight="1">
      <c r="A16" s="21" t="s">
        <v>219</v>
      </c>
      <c r="B16" s="28" t="s">
        <v>220</v>
      </c>
      <c r="C16" s="22" t="s">
        <v>58</v>
      </c>
      <c r="D16" s="57" t="s">
        <v>221</v>
      </c>
      <c r="E16" s="15"/>
      <c r="F16" s="36"/>
      <c r="G16" s="36"/>
      <c r="H16" s="43">
        <v>1618000</v>
      </c>
      <c r="I16" s="36"/>
    </row>
    <row r="17" spans="1:9" ht="140.25">
      <c r="A17" s="21" t="s">
        <v>59</v>
      </c>
      <c r="B17" s="22" t="s">
        <v>60</v>
      </c>
      <c r="C17" s="22" t="s">
        <v>58</v>
      </c>
      <c r="D17" s="57" t="s">
        <v>61</v>
      </c>
      <c r="E17" s="15"/>
      <c r="F17" s="36"/>
      <c r="G17" s="36"/>
      <c r="H17" s="43">
        <v>520000</v>
      </c>
      <c r="I17" s="36"/>
    </row>
    <row r="18" spans="1:9" ht="32.25" customHeight="1">
      <c r="A18" s="21" t="s">
        <v>62</v>
      </c>
      <c r="B18" s="22" t="s">
        <v>63</v>
      </c>
      <c r="C18" s="22" t="s">
        <v>64</v>
      </c>
      <c r="D18" s="23" t="s">
        <v>65</v>
      </c>
      <c r="E18" s="15"/>
      <c r="F18" s="36"/>
      <c r="G18" s="36"/>
      <c r="H18" s="43">
        <v>346800</v>
      </c>
      <c r="I18" s="36"/>
    </row>
    <row r="19" spans="1:9" ht="46.5">
      <c r="A19" s="21" t="s">
        <v>97</v>
      </c>
      <c r="B19" s="22" t="s">
        <v>98</v>
      </c>
      <c r="C19" s="22" t="s">
        <v>99</v>
      </c>
      <c r="D19" s="23" t="s">
        <v>100</v>
      </c>
      <c r="E19" s="15"/>
      <c r="F19" s="36"/>
      <c r="G19" s="36"/>
      <c r="H19" s="43">
        <v>112000</v>
      </c>
      <c r="I19" s="36"/>
    </row>
    <row r="20" spans="1:9" ht="32.25" customHeight="1">
      <c r="A20" s="21" t="s">
        <v>121</v>
      </c>
      <c r="B20" s="22" t="s">
        <v>122</v>
      </c>
      <c r="C20" s="22" t="s">
        <v>123</v>
      </c>
      <c r="D20" s="23" t="s">
        <v>124</v>
      </c>
      <c r="E20" s="15"/>
      <c r="F20" s="36"/>
      <c r="G20" s="36"/>
      <c r="H20" s="43">
        <v>1640891.02</v>
      </c>
      <c r="I20" s="36"/>
    </row>
    <row r="21" spans="1:9" ht="62.25">
      <c r="A21" s="21" t="s">
        <v>187</v>
      </c>
      <c r="B21" s="28" t="s">
        <v>44</v>
      </c>
      <c r="C21" s="22" t="s">
        <v>1</v>
      </c>
      <c r="D21" s="23" t="s">
        <v>188</v>
      </c>
      <c r="E21" s="23" t="s">
        <v>189</v>
      </c>
      <c r="F21" s="36"/>
      <c r="G21" s="36"/>
      <c r="H21" s="43">
        <v>42000</v>
      </c>
      <c r="I21" s="36"/>
    </row>
    <row r="22" spans="1:9" ht="78">
      <c r="A22" s="21" t="s">
        <v>187</v>
      </c>
      <c r="B22" s="28" t="s">
        <v>44</v>
      </c>
      <c r="C22" s="22" t="s">
        <v>1</v>
      </c>
      <c r="D22" s="23" t="s">
        <v>188</v>
      </c>
      <c r="E22" s="23" t="s">
        <v>190</v>
      </c>
      <c r="F22" s="36"/>
      <c r="G22" s="36"/>
      <c r="H22" s="43">
        <v>200000</v>
      </c>
      <c r="I22" s="36"/>
    </row>
    <row r="23" spans="1:9" ht="108.75">
      <c r="A23" s="21" t="s">
        <v>187</v>
      </c>
      <c r="B23" s="28" t="s">
        <v>44</v>
      </c>
      <c r="C23" s="22" t="s">
        <v>1</v>
      </c>
      <c r="D23" s="23" t="s">
        <v>188</v>
      </c>
      <c r="E23" s="23" t="s">
        <v>191</v>
      </c>
      <c r="F23" s="36"/>
      <c r="G23" s="36"/>
      <c r="H23" s="43">
        <v>100000</v>
      </c>
      <c r="I23" s="36"/>
    </row>
    <row r="24" spans="1:9" ht="62.25">
      <c r="A24" s="21" t="s">
        <v>187</v>
      </c>
      <c r="B24" s="28" t="s">
        <v>44</v>
      </c>
      <c r="C24" s="22" t="s">
        <v>1</v>
      </c>
      <c r="D24" s="23" t="s">
        <v>188</v>
      </c>
      <c r="E24" s="23" t="s">
        <v>192</v>
      </c>
      <c r="F24" s="36"/>
      <c r="G24" s="36"/>
      <c r="H24" s="43">
        <v>350000</v>
      </c>
      <c r="I24" s="36"/>
    </row>
    <row r="25" spans="1:9" ht="34.5" customHeight="1">
      <c r="A25" s="7" t="s">
        <v>5</v>
      </c>
      <c r="B25" s="14"/>
      <c r="C25" s="5"/>
      <c r="D25" s="5" t="s">
        <v>6</v>
      </c>
      <c r="E25" s="7" t="s">
        <v>22</v>
      </c>
      <c r="F25" s="6"/>
      <c r="G25" s="6"/>
      <c r="H25" s="37">
        <f>H26</f>
        <v>33384167</v>
      </c>
      <c r="I25" s="16"/>
    </row>
    <row r="26" spans="1:9" ht="32.25" customHeight="1">
      <c r="A26" s="7" t="s">
        <v>7</v>
      </c>
      <c r="B26" s="14"/>
      <c r="C26" s="5"/>
      <c r="D26" s="5" t="s">
        <v>6</v>
      </c>
      <c r="E26" s="7"/>
      <c r="F26" s="6"/>
      <c r="G26" s="6"/>
      <c r="H26" s="37">
        <f>SUM(H27:H36)</f>
        <v>33384167</v>
      </c>
      <c r="I26" s="16"/>
    </row>
    <row r="27" spans="1:9" ht="30.75">
      <c r="A27" s="21" t="s">
        <v>66</v>
      </c>
      <c r="B27" s="22">
        <v>2010</v>
      </c>
      <c r="C27" s="22" t="s">
        <v>67</v>
      </c>
      <c r="D27" s="23" t="s">
        <v>68</v>
      </c>
      <c r="E27" s="24"/>
      <c r="F27" s="8"/>
      <c r="G27" s="8"/>
      <c r="H27" s="43">
        <v>1266400</v>
      </c>
      <c r="I27" s="13"/>
    </row>
    <row r="28" spans="1:9" ht="30.75">
      <c r="A28" s="21" t="s">
        <v>69</v>
      </c>
      <c r="B28" s="22">
        <v>2020</v>
      </c>
      <c r="C28" s="22" t="s">
        <v>70</v>
      </c>
      <c r="D28" s="23" t="s">
        <v>71</v>
      </c>
      <c r="E28" s="24"/>
      <c r="F28" s="8"/>
      <c r="G28" s="8"/>
      <c r="H28" s="43">
        <v>4696067</v>
      </c>
      <c r="I28" s="13"/>
    </row>
    <row r="29" spans="1:9" ht="30.75">
      <c r="A29" s="21" t="s">
        <v>222</v>
      </c>
      <c r="B29" s="22">
        <v>2070</v>
      </c>
      <c r="C29" s="22" t="s">
        <v>223</v>
      </c>
      <c r="D29" s="23" t="s">
        <v>224</v>
      </c>
      <c r="E29" s="24"/>
      <c r="F29" s="8"/>
      <c r="G29" s="8"/>
      <c r="H29" s="43">
        <v>8127100</v>
      </c>
      <c r="I29" s="13"/>
    </row>
    <row r="30" spans="1:9" ht="16.5">
      <c r="A30" s="21" t="s">
        <v>161</v>
      </c>
      <c r="B30" s="22">
        <v>2100</v>
      </c>
      <c r="C30" s="22" t="s">
        <v>162</v>
      </c>
      <c r="D30" s="23" t="s">
        <v>163</v>
      </c>
      <c r="E30" s="24"/>
      <c r="F30" s="8"/>
      <c r="G30" s="8"/>
      <c r="H30" s="43">
        <v>140000</v>
      </c>
      <c r="I30" s="13"/>
    </row>
    <row r="31" spans="1:9" ht="30.75">
      <c r="A31" s="21" t="s">
        <v>227</v>
      </c>
      <c r="B31" s="22">
        <v>2130</v>
      </c>
      <c r="C31" s="28" t="s">
        <v>164</v>
      </c>
      <c r="D31" s="23" t="s">
        <v>228</v>
      </c>
      <c r="E31" s="24"/>
      <c r="F31" s="8"/>
      <c r="G31" s="8"/>
      <c r="H31" s="43">
        <v>98000</v>
      </c>
      <c r="I31" s="13"/>
    </row>
    <row r="32" spans="1:9" ht="66" customHeight="1">
      <c r="A32" s="21" t="s">
        <v>215</v>
      </c>
      <c r="B32" s="28" t="s">
        <v>44</v>
      </c>
      <c r="C32" s="22" t="s">
        <v>1</v>
      </c>
      <c r="D32" s="23" t="s">
        <v>188</v>
      </c>
      <c r="E32" s="23" t="s">
        <v>211</v>
      </c>
      <c r="F32" s="8"/>
      <c r="G32" s="8"/>
      <c r="H32" s="43">
        <v>80000</v>
      </c>
      <c r="I32" s="13"/>
    </row>
    <row r="33" spans="1:9" ht="62.25">
      <c r="A33" s="21" t="s">
        <v>215</v>
      </c>
      <c r="B33" s="28" t="s">
        <v>44</v>
      </c>
      <c r="C33" s="22" t="s">
        <v>1</v>
      </c>
      <c r="D33" s="23" t="s">
        <v>188</v>
      </c>
      <c r="E33" s="23" t="s">
        <v>212</v>
      </c>
      <c r="F33" s="8"/>
      <c r="G33" s="8"/>
      <c r="H33" s="43">
        <v>108000</v>
      </c>
      <c r="I33" s="13"/>
    </row>
    <row r="34" spans="1:9" ht="78">
      <c r="A34" s="21" t="s">
        <v>215</v>
      </c>
      <c r="B34" s="28" t="s">
        <v>44</v>
      </c>
      <c r="C34" s="22" t="s">
        <v>1</v>
      </c>
      <c r="D34" s="23" t="s">
        <v>188</v>
      </c>
      <c r="E34" s="23" t="s">
        <v>213</v>
      </c>
      <c r="F34" s="8"/>
      <c r="G34" s="8"/>
      <c r="H34" s="43">
        <v>43000</v>
      </c>
      <c r="I34" s="13"/>
    </row>
    <row r="35" spans="1:9" ht="78">
      <c r="A35" s="21" t="s">
        <v>215</v>
      </c>
      <c r="B35" s="28" t="s">
        <v>44</v>
      </c>
      <c r="C35" s="22" t="s">
        <v>1</v>
      </c>
      <c r="D35" s="23" t="s">
        <v>188</v>
      </c>
      <c r="E35" s="23" t="s">
        <v>214</v>
      </c>
      <c r="F35" s="8"/>
      <c r="G35" s="8"/>
      <c r="H35" s="43">
        <v>81000</v>
      </c>
      <c r="I35" s="13"/>
    </row>
    <row r="36" spans="1:9" ht="62.25">
      <c r="A36" s="21" t="s">
        <v>176</v>
      </c>
      <c r="B36" s="21" t="s">
        <v>20</v>
      </c>
      <c r="C36" s="12" t="s">
        <v>1</v>
      </c>
      <c r="D36" s="30" t="s">
        <v>21</v>
      </c>
      <c r="E36" s="24"/>
      <c r="F36" s="8"/>
      <c r="G36" s="8"/>
      <c r="H36" s="43">
        <v>18744600</v>
      </c>
      <c r="I36" s="13"/>
    </row>
    <row r="37" spans="1:9" ht="46.5">
      <c r="A37" s="7" t="s">
        <v>72</v>
      </c>
      <c r="B37" s="5"/>
      <c r="C37" s="5"/>
      <c r="D37" s="5" t="s">
        <v>73</v>
      </c>
      <c r="E37" s="7" t="s">
        <v>22</v>
      </c>
      <c r="F37" s="6"/>
      <c r="G37" s="6"/>
      <c r="H37" s="37">
        <f>H38</f>
        <v>2827550</v>
      </c>
      <c r="I37" s="16"/>
    </row>
    <row r="38" spans="1:9" ht="46.5">
      <c r="A38" s="7" t="s">
        <v>74</v>
      </c>
      <c r="B38" s="5"/>
      <c r="C38" s="5"/>
      <c r="D38" s="5" t="s">
        <v>73</v>
      </c>
      <c r="E38" s="7"/>
      <c r="F38" s="6"/>
      <c r="G38" s="6"/>
      <c r="H38" s="37">
        <f>SUM(H39:H40)</f>
        <v>2827550</v>
      </c>
      <c r="I38" s="16"/>
    </row>
    <row r="39" spans="1:9" ht="108.75">
      <c r="A39" s="21" t="s">
        <v>75</v>
      </c>
      <c r="B39" s="58">
        <v>3102</v>
      </c>
      <c r="C39" s="59" t="s">
        <v>76</v>
      </c>
      <c r="D39" s="60" t="s">
        <v>77</v>
      </c>
      <c r="E39" s="54"/>
      <c r="F39" s="8"/>
      <c r="G39" s="8"/>
      <c r="H39" s="43">
        <v>1864550</v>
      </c>
      <c r="I39" s="13"/>
    </row>
    <row r="40" spans="1:9" ht="46.5">
      <c r="A40" s="21" t="s">
        <v>78</v>
      </c>
      <c r="B40" s="58">
        <v>3241</v>
      </c>
      <c r="C40" s="59" t="s">
        <v>79</v>
      </c>
      <c r="D40" s="61" t="s">
        <v>80</v>
      </c>
      <c r="E40" s="54"/>
      <c r="F40" s="8"/>
      <c r="G40" s="8"/>
      <c r="H40" s="43">
        <v>963000</v>
      </c>
      <c r="I40" s="13"/>
    </row>
    <row r="41" spans="1:9" ht="46.5">
      <c r="A41" s="7" t="s">
        <v>81</v>
      </c>
      <c r="B41" s="5"/>
      <c r="C41" s="5"/>
      <c r="D41" s="5" t="s">
        <v>82</v>
      </c>
      <c r="E41" s="7" t="s">
        <v>22</v>
      </c>
      <c r="F41" s="6"/>
      <c r="G41" s="6"/>
      <c r="H41" s="37">
        <f>H42</f>
        <v>150000</v>
      </c>
      <c r="I41" s="16"/>
    </row>
    <row r="42" spans="1:9" ht="46.5">
      <c r="A42" s="7" t="s">
        <v>83</v>
      </c>
      <c r="B42" s="5"/>
      <c r="C42" s="5"/>
      <c r="D42" s="5" t="s">
        <v>82</v>
      </c>
      <c r="E42" s="7"/>
      <c r="F42" s="6"/>
      <c r="G42" s="6"/>
      <c r="H42" s="37">
        <f>SUM(H43:H43)</f>
        <v>150000</v>
      </c>
      <c r="I42" s="16"/>
    </row>
    <row r="43" spans="1:9" ht="16.5">
      <c r="A43" s="12" t="s">
        <v>165</v>
      </c>
      <c r="B43" s="12" t="s">
        <v>166</v>
      </c>
      <c r="C43" s="12" t="s">
        <v>167</v>
      </c>
      <c r="D43" s="56" t="s">
        <v>168</v>
      </c>
      <c r="E43" s="55"/>
      <c r="F43" s="8"/>
      <c r="G43" s="8"/>
      <c r="H43" s="43">
        <v>150000</v>
      </c>
      <c r="I43" s="13"/>
    </row>
    <row r="44" spans="1:9" ht="46.5">
      <c r="A44" s="7" t="s">
        <v>88</v>
      </c>
      <c r="B44" s="5"/>
      <c r="C44" s="5"/>
      <c r="D44" s="5" t="s">
        <v>89</v>
      </c>
      <c r="E44" s="7" t="s">
        <v>22</v>
      </c>
      <c r="F44" s="6"/>
      <c r="G44" s="6"/>
      <c r="H44" s="37">
        <f>H45</f>
        <v>665000</v>
      </c>
      <c r="I44" s="16"/>
    </row>
    <row r="45" spans="1:9" ht="46.5">
      <c r="A45" s="7" t="s">
        <v>90</v>
      </c>
      <c r="B45" s="5"/>
      <c r="C45" s="5"/>
      <c r="D45" s="5" t="s">
        <v>89</v>
      </c>
      <c r="E45" s="7"/>
      <c r="F45" s="6"/>
      <c r="G45" s="6"/>
      <c r="H45" s="37">
        <f>H47+H46+H48</f>
        <v>665000</v>
      </c>
      <c r="I45" s="16"/>
    </row>
    <row r="46" spans="1:9" ht="54.75" customHeight="1">
      <c r="A46" s="12" t="s">
        <v>169</v>
      </c>
      <c r="B46" s="12" t="s">
        <v>170</v>
      </c>
      <c r="C46" s="12" t="s">
        <v>127</v>
      </c>
      <c r="D46" s="15" t="s">
        <v>171</v>
      </c>
      <c r="E46" s="55"/>
      <c r="F46" s="8"/>
      <c r="G46" s="8"/>
      <c r="H46" s="43">
        <v>90000</v>
      </c>
      <c r="I46" s="13"/>
    </row>
    <row r="47" spans="1:9" ht="48" customHeight="1">
      <c r="A47" s="12" t="s">
        <v>125</v>
      </c>
      <c r="B47" s="12" t="s">
        <v>126</v>
      </c>
      <c r="C47" s="12" t="s">
        <v>127</v>
      </c>
      <c r="D47" s="15" t="s">
        <v>128</v>
      </c>
      <c r="E47" s="55"/>
      <c r="F47" s="8"/>
      <c r="G47" s="8"/>
      <c r="H47" s="43">
        <v>350000</v>
      </c>
      <c r="I47" s="13"/>
    </row>
    <row r="48" spans="1:9" ht="78">
      <c r="A48" s="21" t="s">
        <v>185</v>
      </c>
      <c r="B48" s="21" t="s">
        <v>31</v>
      </c>
      <c r="C48" s="12" t="s">
        <v>1</v>
      </c>
      <c r="D48" s="30" t="s">
        <v>32</v>
      </c>
      <c r="E48" s="55" t="s">
        <v>186</v>
      </c>
      <c r="F48" s="8"/>
      <c r="G48" s="8"/>
      <c r="H48" s="43">
        <v>225000</v>
      </c>
      <c r="I48" s="13"/>
    </row>
    <row r="49" spans="1:9" ht="62.25">
      <c r="A49" s="7" t="s">
        <v>91</v>
      </c>
      <c r="B49" s="5"/>
      <c r="C49" s="5"/>
      <c r="D49" s="5" t="s">
        <v>92</v>
      </c>
      <c r="E49" s="7" t="s">
        <v>22</v>
      </c>
      <c r="F49" s="6"/>
      <c r="G49" s="6"/>
      <c r="H49" s="37">
        <f>H50</f>
        <v>-9688352.02</v>
      </c>
      <c r="I49" s="16"/>
    </row>
    <row r="50" spans="1:9" ht="62.25">
      <c r="A50" s="7" t="s">
        <v>93</v>
      </c>
      <c r="B50" s="5"/>
      <c r="C50" s="5"/>
      <c r="D50" s="5" t="s">
        <v>92</v>
      </c>
      <c r="E50" s="7"/>
      <c r="F50" s="6"/>
      <c r="G50" s="6"/>
      <c r="H50" s="37">
        <f>H51</f>
        <v>-9688352.02</v>
      </c>
      <c r="I50" s="16"/>
    </row>
    <row r="51" spans="1:9" ht="16.5">
      <c r="A51" s="12" t="s">
        <v>101</v>
      </c>
      <c r="B51" s="12" t="s">
        <v>102</v>
      </c>
      <c r="C51" s="12" t="s">
        <v>84</v>
      </c>
      <c r="D51" s="15" t="s">
        <v>103</v>
      </c>
      <c r="E51" s="55"/>
      <c r="F51" s="8"/>
      <c r="G51" s="8"/>
      <c r="H51" s="43">
        <v>-9688352.02</v>
      </c>
      <c r="I51" s="13"/>
    </row>
    <row r="52" spans="1:9" ht="46.5">
      <c r="A52" s="7" t="s">
        <v>2</v>
      </c>
      <c r="B52" s="5"/>
      <c r="C52" s="5"/>
      <c r="D52" s="5" t="s">
        <v>3</v>
      </c>
      <c r="E52" s="7" t="s">
        <v>22</v>
      </c>
      <c r="F52" s="6"/>
      <c r="G52" s="6"/>
      <c r="H52" s="37">
        <f>H53</f>
        <v>28166105</v>
      </c>
      <c r="I52" s="16"/>
    </row>
    <row r="53" spans="1:9" ht="46.5">
      <c r="A53" s="7" t="s">
        <v>4</v>
      </c>
      <c r="B53" s="5"/>
      <c r="C53" s="5"/>
      <c r="D53" s="5" t="s">
        <v>3</v>
      </c>
      <c r="E53" s="7"/>
      <c r="F53" s="6"/>
      <c r="G53" s="6"/>
      <c r="H53" s="37">
        <f>H55+H105+H110+H54</f>
        <v>28166105</v>
      </c>
      <c r="I53" s="16"/>
    </row>
    <row r="54" spans="1:9" ht="124.5">
      <c r="A54" s="28" t="s">
        <v>177</v>
      </c>
      <c r="B54" s="22" t="s">
        <v>178</v>
      </c>
      <c r="C54" s="22" t="s">
        <v>127</v>
      </c>
      <c r="D54" s="51" t="s">
        <v>179</v>
      </c>
      <c r="E54" s="52" t="s">
        <v>180</v>
      </c>
      <c r="F54" s="25"/>
      <c r="G54" s="25"/>
      <c r="H54" s="43">
        <v>3231534</v>
      </c>
      <c r="I54" s="67"/>
    </row>
    <row r="55" spans="1:9" ht="20.25" customHeight="1">
      <c r="A55" s="32" t="s">
        <v>23</v>
      </c>
      <c r="B55" s="32" t="s">
        <v>24</v>
      </c>
      <c r="C55" s="32"/>
      <c r="D55" s="33" t="s">
        <v>25</v>
      </c>
      <c r="E55" s="24"/>
      <c r="F55" s="25"/>
      <c r="G55" s="25"/>
      <c r="H55" s="38">
        <f>H56+H58+H61+H62+H63+H64+H65+H73+H77+H80+H85+H95</f>
        <v>-23324524</v>
      </c>
      <c r="I55" s="27"/>
    </row>
    <row r="56" spans="1:9" ht="16.5">
      <c r="A56" s="28" t="s">
        <v>36</v>
      </c>
      <c r="B56" s="22">
        <v>7321</v>
      </c>
      <c r="C56" s="22" t="s">
        <v>37</v>
      </c>
      <c r="D56" s="51" t="s">
        <v>38</v>
      </c>
      <c r="E56" s="52"/>
      <c r="F56" s="25"/>
      <c r="G56" s="25"/>
      <c r="H56" s="43">
        <f>-42576151+15000+H57</f>
        <v>-42556151</v>
      </c>
      <c r="I56" s="27"/>
    </row>
    <row r="57" spans="1:9" ht="68.25" customHeight="1">
      <c r="A57" s="28"/>
      <c r="B57" s="22"/>
      <c r="C57" s="22"/>
      <c r="D57" s="51"/>
      <c r="E57" s="52" t="s">
        <v>205</v>
      </c>
      <c r="F57" s="25"/>
      <c r="G57" s="25"/>
      <c r="H57" s="43">
        <v>5000</v>
      </c>
      <c r="I57" s="27"/>
    </row>
    <row r="58" spans="1:9" ht="17.25" customHeight="1">
      <c r="A58" s="28" t="s">
        <v>39</v>
      </c>
      <c r="B58" s="22">
        <v>7322</v>
      </c>
      <c r="C58" s="22" t="s">
        <v>37</v>
      </c>
      <c r="D58" s="51" t="s">
        <v>40</v>
      </c>
      <c r="E58" s="47"/>
      <c r="F58" s="25"/>
      <c r="G58" s="25"/>
      <c r="H58" s="43">
        <v>1100000</v>
      </c>
      <c r="I58" s="27"/>
    </row>
    <row r="59" spans="1:9" ht="93">
      <c r="A59" s="28"/>
      <c r="B59" s="22"/>
      <c r="C59" s="22"/>
      <c r="D59" s="51"/>
      <c r="E59" s="52" t="s">
        <v>206</v>
      </c>
      <c r="F59" s="25"/>
      <c r="G59" s="25"/>
      <c r="H59" s="43">
        <v>-369577.53</v>
      </c>
      <c r="I59" s="27"/>
    </row>
    <row r="60" spans="1:9" ht="93">
      <c r="A60" s="28"/>
      <c r="B60" s="22"/>
      <c r="C60" s="22"/>
      <c r="D60" s="51"/>
      <c r="E60" s="52" t="s">
        <v>207</v>
      </c>
      <c r="F60" s="25"/>
      <c r="G60" s="25"/>
      <c r="H60" s="43">
        <v>369577.53</v>
      </c>
      <c r="I60" s="27"/>
    </row>
    <row r="61" spans="1:9" ht="30.75">
      <c r="A61" s="22" t="s">
        <v>146</v>
      </c>
      <c r="B61" s="22">
        <v>7323</v>
      </c>
      <c r="C61" s="22" t="s">
        <v>37</v>
      </c>
      <c r="D61" s="51" t="s">
        <v>147</v>
      </c>
      <c r="E61" s="40"/>
      <c r="F61" s="48"/>
      <c r="G61" s="48"/>
      <c r="H61" s="43">
        <v>468253</v>
      </c>
      <c r="I61" s="27"/>
    </row>
    <row r="62" spans="1:9" ht="21.75" customHeight="1">
      <c r="A62" s="22" t="s">
        <v>148</v>
      </c>
      <c r="B62" s="22">
        <v>7324</v>
      </c>
      <c r="C62" s="22" t="s">
        <v>37</v>
      </c>
      <c r="D62" s="51" t="s">
        <v>149</v>
      </c>
      <c r="E62" s="52"/>
      <c r="F62" s="25"/>
      <c r="G62" s="25"/>
      <c r="H62" s="43">
        <v>870656</v>
      </c>
      <c r="I62" s="27"/>
    </row>
    <row r="63" spans="1:9" ht="30.75">
      <c r="A63" s="28" t="s">
        <v>41</v>
      </c>
      <c r="B63" s="22">
        <v>7325</v>
      </c>
      <c r="C63" s="22" t="s">
        <v>37</v>
      </c>
      <c r="D63" s="51" t="s">
        <v>42</v>
      </c>
      <c r="E63" s="52"/>
      <c r="F63" s="25"/>
      <c r="G63" s="25"/>
      <c r="H63" s="43">
        <v>2000000</v>
      </c>
      <c r="I63" s="27"/>
    </row>
    <row r="64" spans="1:9" ht="30.75">
      <c r="A64" s="28" t="s">
        <v>150</v>
      </c>
      <c r="B64" s="28" t="s">
        <v>151</v>
      </c>
      <c r="C64" s="28" t="s">
        <v>37</v>
      </c>
      <c r="D64" s="51" t="s">
        <v>152</v>
      </c>
      <c r="E64" s="47"/>
      <c r="F64" s="25"/>
      <c r="G64" s="25"/>
      <c r="H64" s="43">
        <f>1016725+25000</f>
        <v>1041725</v>
      </c>
      <c r="I64" s="27"/>
    </row>
    <row r="65" spans="1:9" ht="47.25" customHeight="1">
      <c r="A65" s="21" t="s">
        <v>30</v>
      </c>
      <c r="B65" s="21" t="s">
        <v>31</v>
      </c>
      <c r="C65" s="12" t="s">
        <v>1</v>
      </c>
      <c r="D65" s="30" t="s">
        <v>32</v>
      </c>
      <c r="E65" s="24"/>
      <c r="F65" s="25"/>
      <c r="G65" s="25"/>
      <c r="H65" s="43">
        <f>H70+H71+5858534+H69+H68+H67+H66+H72</f>
        <v>14577000</v>
      </c>
      <c r="I65" s="27"/>
    </row>
    <row r="66" spans="1:9" ht="62.25">
      <c r="A66" s="21"/>
      <c r="B66" s="21"/>
      <c r="C66" s="12"/>
      <c r="D66" s="30"/>
      <c r="E66" s="30" t="s">
        <v>181</v>
      </c>
      <c r="F66" s="25"/>
      <c r="G66" s="25"/>
      <c r="H66" s="43">
        <v>1420000</v>
      </c>
      <c r="I66" s="27"/>
    </row>
    <row r="67" spans="1:9" ht="62.25">
      <c r="A67" s="21"/>
      <c r="B67" s="21"/>
      <c r="C67" s="12"/>
      <c r="D67" s="30"/>
      <c r="E67" s="30" t="s">
        <v>182</v>
      </c>
      <c r="F67" s="25"/>
      <c r="G67" s="25"/>
      <c r="H67" s="43">
        <v>170000</v>
      </c>
      <c r="I67" s="27"/>
    </row>
    <row r="68" spans="1:9" ht="78">
      <c r="A68" s="21"/>
      <c r="B68" s="21"/>
      <c r="C68" s="12"/>
      <c r="D68" s="30"/>
      <c r="E68" s="30" t="s">
        <v>183</v>
      </c>
      <c r="F68" s="25"/>
      <c r="G68" s="25"/>
      <c r="H68" s="43">
        <v>750000</v>
      </c>
      <c r="I68" s="27"/>
    </row>
    <row r="69" spans="1:9" ht="124.5">
      <c r="A69" s="21"/>
      <c r="B69" s="21"/>
      <c r="C69" s="12"/>
      <c r="D69" s="30"/>
      <c r="E69" s="30" t="s">
        <v>184</v>
      </c>
      <c r="F69" s="25"/>
      <c r="G69" s="25"/>
      <c r="H69" s="43">
        <v>2128466</v>
      </c>
      <c r="I69" s="27"/>
    </row>
    <row r="70" spans="1:9" ht="62.25">
      <c r="A70" s="21"/>
      <c r="B70" s="21"/>
      <c r="C70" s="12"/>
      <c r="D70" s="39" t="s">
        <v>129</v>
      </c>
      <c r="E70" s="39" t="s">
        <v>130</v>
      </c>
      <c r="F70" s="25"/>
      <c r="G70" s="25"/>
      <c r="H70" s="50">
        <v>3000000</v>
      </c>
      <c r="I70" s="27"/>
    </row>
    <row r="71" spans="1:9" ht="124.5">
      <c r="A71" s="21"/>
      <c r="B71" s="21"/>
      <c r="C71" s="12"/>
      <c r="D71" s="39" t="s">
        <v>129</v>
      </c>
      <c r="E71" s="39" t="s">
        <v>131</v>
      </c>
      <c r="F71" s="48"/>
      <c r="G71" s="48"/>
      <c r="H71" s="49">
        <v>1000000</v>
      </c>
      <c r="I71" s="27"/>
    </row>
    <row r="72" spans="1:9" ht="62.25">
      <c r="A72" s="21"/>
      <c r="B72" s="21"/>
      <c r="C72" s="12"/>
      <c r="D72" s="39" t="s">
        <v>193</v>
      </c>
      <c r="E72" s="39" t="s">
        <v>194</v>
      </c>
      <c r="F72" s="48"/>
      <c r="G72" s="48"/>
      <c r="H72" s="49">
        <v>250000</v>
      </c>
      <c r="I72" s="27"/>
    </row>
    <row r="73" spans="1:9" ht="56.25" customHeight="1">
      <c r="A73" s="21" t="s">
        <v>43</v>
      </c>
      <c r="B73" s="21" t="s">
        <v>44</v>
      </c>
      <c r="C73" s="12" t="s">
        <v>1</v>
      </c>
      <c r="D73" s="30" t="s">
        <v>45</v>
      </c>
      <c r="E73" s="39"/>
      <c r="F73" s="48"/>
      <c r="G73" s="48"/>
      <c r="H73" s="65">
        <f>95000+H74</f>
        <v>1533000</v>
      </c>
      <c r="I73" s="27"/>
    </row>
    <row r="74" spans="1:9" ht="62.25">
      <c r="A74" s="21"/>
      <c r="B74" s="21"/>
      <c r="C74" s="12"/>
      <c r="D74" s="30"/>
      <c r="E74" s="39" t="s">
        <v>208</v>
      </c>
      <c r="F74" s="48"/>
      <c r="G74" s="48"/>
      <c r="H74" s="65">
        <f>H75+H76</f>
        <v>1438000</v>
      </c>
      <c r="I74" s="27"/>
    </row>
    <row r="75" spans="1:9" ht="30.75">
      <c r="A75" s="21"/>
      <c r="B75" s="21"/>
      <c r="C75" s="12"/>
      <c r="D75" s="30"/>
      <c r="E75" s="30" t="s">
        <v>209</v>
      </c>
      <c r="F75" s="48"/>
      <c r="G75" s="48"/>
      <c r="H75" s="65">
        <v>655000</v>
      </c>
      <c r="I75" s="27"/>
    </row>
    <row r="76" spans="1:9" ht="62.25">
      <c r="A76" s="21"/>
      <c r="B76" s="21"/>
      <c r="C76" s="12"/>
      <c r="D76" s="30"/>
      <c r="E76" s="30" t="s">
        <v>210</v>
      </c>
      <c r="F76" s="48"/>
      <c r="G76" s="48"/>
      <c r="H76" s="65">
        <v>783000</v>
      </c>
      <c r="I76" s="27"/>
    </row>
    <row r="77" spans="1:9" ht="78">
      <c r="A77" s="21" t="s">
        <v>153</v>
      </c>
      <c r="B77" s="21" t="s">
        <v>154</v>
      </c>
      <c r="C77" s="12" t="s">
        <v>1</v>
      </c>
      <c r="D77" s="30" t="s">
        <v>155</v>
      </c>
      <c r="E77" s="40"/>
      <c r="F77" s="25"/>
      <c r="G77" s="25"/>
      <c r="H77" s="46">
        <f>SUM(H78:H79)</f>
        <v>14829300</v>
      </c>
      <c r="I77" s="26"/>
    </row>
    <row r="78" spans="1:9" ht="82.5" customHeight="1">
      <c r="A78" s="21"/>
      <c r="B78" s="21"/>
      <c r="C78" s="12"/>
      <c r="D78" s="30"/>
      <c r="E78" s="40" t="s">
        <v>157</v>
      </c>
      <c r="F78" s="25"/>
      <c r="G78" s="25"/>
      <c r="H78" s="41">
        <v>7163200</v>
      </c>
      <c r="I78" s="26"/>
    </row>
    <row r="79" spans="1:9" ht="62.25">
      <c r="A79" s="12"/>
      <c r="B79" s="12"/>
      <c r="C79" s="12"/>
      <c r="D79" s="53" t="s">
        <v>132</v>
      </c>
      <c r="E79" s="40" t="s">
        <v>156</v>
      </c>
      <c r="F79" s="25"/>
      <c r="G79" s="25"/>
      <c r="H79" s="41">
        <v>7666100</v>
      </c>
      <c r="I79" s="26"/>
    </row>
    <row r="80" spans="1:9" ht="108.75">
      <c r="A80" s="21" t="s">
        <v>108</v>
      </c>
      <c r="B80" s="21" t="s">
        <v>109</v>
      </c>
      <c r="C80" s="12" t="s">
        <v>1</v>
      </c>
      <c r="D80" s="30" t="s">
        <v>110</v>
      </c>
      <c r="E80" s="40"/>
      <c r="F80" s="25"/>
      <c r="G80" s="25"/>
      <c r="H80" s="46">
        <f>SUM(H81:H84)</f>
        <v>128490</v>
      </c>
      <c r="I80" s="26"/>
    </row>
    <row r="81" spans="1:9" ht="62.25">
      <c r="A81" s="21"/>
      <c r="B81" s="21"/>
      <c r="C81" s="12"/>
      <c r="D81" s="53" t="s">
        <v>132</v>
      </c>
      <c r="E81" s="40" t="s">
        <v>133</v>
      </c>
      <c r="F81" s="25"/>
      <c r="G81" s="25"/>
      <c r="H81" s="41">
        <v>15800</v>
      </c>
      <c r="I81" s="26"/>
    </row>
    <row r="82" spans="1:9" ht="62.25">
      <c r="A82" s="21"/>
      <c r="B82" s="21"/>
      <c r="C82" s="12"/>
      <c r="D82" s="53" t="s">
        <v>46</v>
      </c>
      <c r="E82" s="40" t="s">
        <v>134</v>
      </c>
      <c r="F82" s="25"/>
      <c r="G82" s="25"/>
      <c r="H82" s="41">
        <v>20000</v>
      </c>
      <c r="I82" s="26"/>
    </row>
    <row r="83" spans="1:9" ht="78">
      <c r="A83" s="21"/>
      <c r="B83" s="21"/>
      <c r="C83" s="12"/>
      <c r="D83" s="53" t="s">
        <v>46</v>
      </c>
      <c r="E83" s="40" t="s">
        <v>135</v>
      </c>
      <c r="F83" s="25"/>
      <c r="G83" s="25"/>
      <c r="H83" s="41">
        <v>20000</v>
      </c>
      <c r="I83" s="26"/>
    </row>
    <row r="84" spans="1:9" ht="93">
      <c r="A84" s="21"/>
      <c r="B84" s="21"/>
      <c r="C84" s="12"/>
      <c r="D84" s="53" t="s">
        <v>159</v>
      </c>
      <c r="E84" s="40" t="s">
        <v>158</v>
      </c>
      <c r="F84" s="25"/>
      <c r="G84" s="25"/>
      <c r="H84" s="41">
        <v>72690</v>
      </c>
      <c r="I84" s="26"/>
    </row>
    <row r="85" spans="1:9" ht="62.25">
      <c r="A85" s="21" t="s">
        <v>19</v>
      </c>
      <c r="B85" s="21" t="s">
        <v>20</v>
      </c>
      <c r="C85" s="12" t="s">
        <v>1</v>
      </c>
      <c r="D85" s="30" t="s">
        <v>21</v>
      </c>
      <c r="E85" s="40"/>
      <c r="F85" s="25"/>
      <c r="G85" s="25"/>
      <c r="H85" s="46">
        <f>SUM(H86:H94)+1065837-40000-5000</f>
        <v>-16793367</v>
      </c>
      <c r="I85" s="26"/>
    </row>
    <row r="86" spans="1:9" ht="62.25">
      <c r="A86" s="21"/>
      <c r="B86" s="21"/>
      <c r="C86" s="12"/>
      <c r="D86" s="30"/>
      <c r="E86" s="24" t="s">
        <v>175</v>
      </c>
      <c r="F86" s="25"/>
      <c r="G86" s="25"/>
      <c r="H86" s="46">
        <v>-18744600</v>
      </c>
      <c r="I86" s="26"/>
    </row>
    <row r="87" spans="1:9" ht="78">
      <c r="A87" s="21"/>
      <c r="B87" s="21"/>
      <c r="C87" s="12"/>
      <c r="D87" s="53" t="s">
        <v>136</v>
      </c>
      <c r="E87" s="40" t="s">
        <v>137</v>
      </c>
      <c r="F87" s="25"/>
      <c r="G87" s="25"/>
      <c r="H87" s="41">
        <v>150000</v>
      </c>
      <c r="I87" s="26"/>
    </row>
    <row r="88" spans="1:9" ht="93">
      <c r="A88" s="21"/>
      <c r="B88" s="21"/>
      <c r="C88" s="12"/>
      <c r="D88" s="53" t="s">
        <v>193</v>
      </c>
      <c r="E88" s="40" t="s">
        <v>195</v>
      </c>
      <c r="F88" s="25"/>
      <c r="G88" s="25"/>
      <c r="H88" s="41">
        <v>70899</v>
      </c>
      <c r="I88" s="26"/>
    </row>
    <row r="89" spans="1:9" ht="46.5">
      <c r="A89" s="21"/>
      <c r="B89" s="21"/>
      <c r="C89" s="12"/>
      <c r="D89" s="39" t="s">
        <v>104</v>
      </c>
      <c r="E89" s="40" t="s">
        <v>111</v>
      </c>
      <c r="F89" s="25"/>
      <c r="G89" s="25"/>
      <c r="H89" s="41">
        <v>-400000</v>
      </c>
      <c r="I89" s="26"/>
    </row>
    <row r="90" spans="1:9" ht="62.25">
      <c r="A90" s="21"/>
      <c r="B90" s="21"/>
      <c r="C90" s="12"/>
      <c r="D90" s="39" t="s">
        <v>104</v>
      </c>
      <c r="E90" s="40" t="s">
        <v>138</v>
      </c>
      <c r="F90" s="25"/>
      <c r="G90" s="25"/>
      <c r="H90" s="41">
        <v>400000</v>
      </c>
      <c r="I90" s="26"/>
    </row>
    <row r="91" spans="1:9" ht="91.5" customHeight="1">
      <c r="A91" s="21"/>
      <c r="B91" s="21"/>
      <c r="C91" s="12"/>
      <c r="D91" s="39" t="s">
        <v>119</v>
      </c>
      <c r="E91" s="40" t="s">
        <v>112</v>
      </c>
      <c r="F91" s="25"/>
      <c r="G91" s="25"/>
      <c r="H91" s="41">
        <v>130000</v>
      </c>
      <c r="I91" s="26"/>
    </row>
    <row r="92" spans="1:9" ht="124.5">
      <c r="A92" s="21"/>
      <c r="B92" s="21"/>
      <c r="C92" s="12"/>
      <c r="D92" s="39" t="s">
        <v>141</v>
      </c>
      <c r="E92" s="40" t="s">
        <v>196</v>
      </c>
      <c r="F92" s="25"/>
      <c r="G92" s="25"/>
      <c r="H92" s="41">
        <v>50000</v>
      </c>
      <c r="I92" s="26"/>
    </row>
    <row r="93" spans="1:9" ht="62.25">
      <c r="A93" s="21"/>
      <c r="B93" s="21"/>
      <c r="C93" s="12"/>
      <c r="D93" s="40" t="s">
        <v>113</v>
      </c>
      <c r="E93" s="40" t="s">
        <v>139</v>
      </c>
      <c r="F93" s="25"/>
      <c r="G93" s="25"/>
      <c r="H93" s="41">
        <v>160000</v>
      </c>
      <c r="I93" s="26"/>
    </row>
    <row r="94" spans="1:9" ht="62.25">
      <c r="A94" s="21"/>
      <c r="B94" s="21"/>
      <c r="C94" s="12"/>
      <c r="D94" s="53" t="s">
        <v>114</v>
      </c>
      <c r="E94" s="40" t="s">
        <v>140</v>
      </c>
      <c r="F94" s="25"/>
      <c r="G94" s="25"/>
      <c r="H94" s="41">
        <v>369497</v>
      </c>
      <c r="I94" s="26"/>
    </row>
    <row r="95" spans="1:9" ht="66" customHeight="1">
      <c r="A95" s="21" t="s">
        <v>33</v>
      </c>
      <c r="B95" s="21" t="s">
        <v>34</v>
      </c>
      <c r="C95" s="12" t="s">
        <v>1</v>
      </c>
      <c r="D95" s="30" t="s">
        <v>35</v>
      </c>
      <c r="E95" s="40"/>
      <c r="F95" s="25"/>
      <c r="G95" s="25"/>
      <c r="H95" s="64">
        <f>SUM(H96:H104)</f>
        <v>-523430</v>
      </c>
      <c r="I95" s="26"/>
    </row>
    <row r="96" spans="1:9" ht="78">
      <c r="A96" s="21"/>
      <c r="B96" s="21"/>
      <c r="C96" s="12"/>
      <c r="D96" s="53" t="s">
        <v>48</v>
      </c>
      <c r="E96" s="40" t="s">
        <v>49</v>
      </c>
      <c r="F96" s="25"/>
      <c r="G96" s="25"/>
      <c r="H96" s="42">
        <v>-859040</v>
      </c>
      <c r="I96" s="26"/>
    </row>
    <row r="97" spans="1:9" ht="63.75" customHeight="1">
      <c r="A97" s="21"/>
      <c r="B97" s="21"/>
      <c r="C97" s="12"/>
      <c r="D97" s="53" t="s">
        <v>48</v>
      </c>
      <c r="E97" s="40" t="s">
        <v>50</v>
      </c>
      <c r="F97" s="25"/>
      <c r="G97" s="25"/>
      <c r="H97" s="42">
        <v>-857965</v>
      </c>
      <c r="I97" s="26"/>
    </row>
    <row r="98" spans="1:9" ht="108.75">
      <c r="A98" s="21"/>
      <c r="B98" s="21"/>
      <c r="C98" s="12"/>
      <c r="D98" s="53" t="s">
        <v>193</v>
      </c>
      <c r="E98" s="40" t="s">
        <v>199</v>
      </c>
      <c r="F98" s="25"/>
      <c r="G98" s="25"/>
      <c r="H98" s="42">
        <v>200000</v>
      </c>
      <c r="I98" s="26"/>
    </row>
    <row r="99" spans="1:9" ht="93">
      <c r="A99" s="21"/>
      <c r="B99" s="21"/>
      <c r="C99" s="12"/>
      <c r="D99" s="53" t="s">
        <v>193</v>
      </c>
      <c r="E99" s="40" t="s">
        <v>200</v>
      </c>
      <c r="F99" s="25"/>
      <c r="G99" s="25"/>
      <c r="H99" s="42">
        <v>200000</v>
      </c>
      <c r="I99" s="26"/>
    </row>
    <row r="100" spans="1:9" ht="84" customHeight="1">
      <c r="A100" s="21"/>
      <c r="B100" s="21"/>
      <c r="C100" s="12"/>
      <c r="D100" s="53" t="s">
        <v>197</v>
      </c>
      <c r="E100" s="40" t="s">
        <v>198</v>
      </c>
      <c r="F100" s="25"/>
      <c r="G100" s="25"/>
      <c r="H100" s="42">
        <v>177575</v>
      </c>
      <c r="I100" s="26"/>
    </row>
    <row r="101" spans="1:9" ht="30.75">
      <c r="A101" s="21"/>
      <c r="B101" s="21"/>
      <c r="C101" s="12"/>
      <c r="D101" s="53" t="s">
        <v>141</v>
      </c>
      <c r="E101" s="40" t="s">
        <v>142</v>
      </c>
      <c r="F101" s="25"/>
      <c r="G101" s="25"/>
      <c r="H101" s="42">
        <v>1000000</v>
      </c>
      <c r="I101" s="26"/>
    </row>
    <row r="102" spans="1:9" ht="97.5" customHeight="1">
      <c r="A102" s="21"/>
      <c r="B102" s="21"/>
      <c r="C102" s="12"/>
      <c r="D102" s="39" t="s">
        <v>107</v>
      </c>
      <c r="E102" s="40" t="s">
        <v>47</v>
      </c>
      <c r="F102" s="25"/>
      <c r="G102" s="25"/>
      <c r="H102" s="42">
        <v>-750000</v>
      </c>
      <c r="I102" s="26"/>
    </row>
    <row r="103" spans="1:9" ht="62.25">
      <c r="A103" s="21"/>
      <c r="B103" s="21"/>
      <c r="C103" s="12"/>
      <c r="D103" s="39" t="s">
        <v>106</v>
      </c>
      <c r="E103" s="40" t="s">
        <v>51</v>
      </c>
      <c r="F103" s="25"/>
      <c r="G103" s="25"/>
      <c r="H103" s="42">
        <v>-134000</v>
      </c>
      <c r="I103" s="26"/>
    </row>
    <row r="104" spans="1:9" ht="66" customHeight="1">
      <c r="A104" s="21"/>
      <c r="B104" s="21"/>
      <c r="C104" s="12"/>
      <c r="D104" s="39" t="s">
        <v>114</v>
      </c>
      <c r="E104" s="40" t="s">
        <v>201</v>
      </c>
      <c r="F104" s="25"/>
      <c r="G104" s="25"/>
      <c r="H104" s="42">
        <v>500000</v>
      </c>
      <c r="I104" s="26"/>
    </row>
    <row r="105" spans="1:9" ht="62.25">
      <c r="A105" s="12" t="s">
        <v>115</v>
      </c>
      <c r="B105" s="12" t="s">
        <v>116</v>
      </c>
      <c r="C105" s="12" t="s">
        <v>117</v>
      </c>
      <c r="D105" s="15" t="s">
        <v>118</v>
      </c>
      <c r="E105" s="40"/>
      <c r="F105" s="25"/>
      <c r="G105" s="25"/>
      <c r="H105" s="42">
        <f>SUM(H106:H109)</f>
        <v>17057949</v>
      </c>
      <c r="I105" s="26"/>
    </row>
    <row r="106" spans="1:9" ht="46.5">
      <c r="A106" s="12"/>
      <c r="B106" s="12"/>
      <c r="C106" s="12"/>
      <c r="D106" s="53" t="s">
        <v>202</v>
      </c>
      <c r="E106" s="40" t="s">
        <v>203</v>
      </c>
      <c r="F106" s="25"/>
      <c r="G106" s="25"/>
      <c r="H106" s="42">
        <v>5271640</v>
      </c>
      <c r="I106" s="26"/>
    </row>
    <row r="107" spans="1:9" ht="46.5">
      <c r="A107" s="12"/>
      <c r="B107" s="12"/>
      <c r="C107" s="12"/>
      <c r="D107" s="53" t="s">
        <v>202</v>
      </c>
      <c r="E107" s="40" t="s">
        <v>204</v>
      </c>
      <c r="F107" s="25"/>
      <c r="G107" s="25"/>
      <c r="H107" s="42">
        <v>11000000</v>
      </c>
      <c r="I107" s="26"/>
    </row>
    <row r="108" spans="1:9" ht="53.25" customHeight="1">
      <c r="A108" s="21"/>
      <c r="B108" s="21"/>
      <c r="C108" s="12"/>
      <c r="D108" s="39" t="s">
        <v>143</v>
      </c>
      <c r="E108" s="40" t="s">
        <v>144</v>
      </c>
      <c r="F108" s="25"/>
      <c r="G108" s="25"/>
      <c r="H108" s="42">
        <v>350000</v>
      </c>
      <c r="I108" s="26"/>
    </row>
    <row r="109" spans="1:9" ht="64.5" customHeight="1">
      <c r="A109" s="21"/>
      <c r="B109" s="21"/>
      <c r="C109" s="12"/>
      <c r="D109" s="39" t="s">
        <v>105</v>
      </c>
      <c r="E109" s="40" t="s">
        <v>145</v>
      </c>
      <c r="F109" s="25"/>
      <c r="G109" s="25"/>
      <c r="H109" s="42">
        <v>436309</v>
      </c>
      <c r="I109" s="26"/>
    </row>
    <row r="110" spans="1:9" ht="16.5">
      <c r="A110" s="12" t="s">
        <v>120</v>
      </c>
      <c r="B110" s="12" t="s">
        <v>102</v>
      </c>
      <c r="C110" s="12" t="s">
        <v>84</v>
      </c>
      <c r="D110" s="15" t="s">
        <v>103</v>
      </c>
      <c r="E110" s="52"/>
      <c r="F110" s="25"/>
      <c r="G110" s="25"/>
      <c r="H110" s="64">
        <f>30101146+1100000</f>
        <v>31201146</v>
      </c>
      <c r="I110" s="26"/>
    </row>
    <row r="111" spans="1:9" ht="46.5">
      <c r="A111" s="7">
        <v>2700000</v>
      </c>
      <c r="B111" s="5"/>
      <c r="C111" s="5"/>
      <c r="D111" s="5" t="s">
        <v>225</v>
      </c>
      <c r="E111" s="7" t="s">
        <v>22</v>
      </c>
      <c r="F111" s="6"/>
      <c r="G111" s="6"/>
      <c r="H111" s="37">
        <f>H112</f>
        <v>1204250</v>
      </c>
      <c r="I111" s="16"/>
    </row>
    <row r="112" spans="1:9" ht="46.5">
      <c r="A112" s="7">
        <v>2710000</v>
      </c>
      <c r="B112" s="5"/>
      <c r="C112" s="5"/>
      <c r="D112" s="5" t="s">
        <v>225</v>
      </c>
      <c r="E112" s="7"/>
      <c r="F112" s="6"/>
      <c r="G112" s="6"/>
      <c r="H112" s="37">
        <f>H113</f>
        <v>1204250</v>
      </c>
      <c r="I112" s="16"/>
    </row>
    <row r="113" spans="1:9" ht="16.5">
      <c r="A113" s="12" t="s">
        <v>226</v>
      </c>
      <c r="B113" s="12" t="s">
        <v>102</v>
      </c>
      <c r="C113" s="12" t="s">
        <v>84</v>
      </c>
      <c r="D113" s="15" t="s">
        <v>103</v>
      </c>
      <c r="E113" s="40"/>
      <c r="F113" s="25"/>
      <c r="G113" s="25"/>
      <c r="H113" s="64">
        <v>1204250</v>
      </c>
      <c r="I113" s="26"/>
    </row>
    <row r="114" spans="1:9" ht="62.25">
      <c r="A114" s="7" t="s">
        <v>94</v>
      </c>
      <c r="B114" s="5"/>
      <c r="C114" s="5"/>
      <c r="D114" s="5" t="s">
        <v>95</v>
      </c>
      <c r="E114" s="7" t="s">
        <v>22</v>
      </c>
      <c r="F114" s="6"/>
      <c r="G114" s="6"/>
      <c r="H114" s="37">
        <f>H115</f>
        <v>462000</v>
      </c>
      <c r="I114" s="16"/>
    </row>
    <row r="115" spans="1:9" ht="62.25">
      <c r="A115" s="7" t="s">
        <v>96</v>
      </c>
      <c r="B115" s="5"/>
      <c r="C115" s="5"/>
      <c r="D115" s="5" t="s">
        <v>95</v>
      </c>
      <c r="E115" s="7"/>
      <c r="F115" s="6"/>
      <c r="G115" s="6"/>
      <c r="H115" s="37">
        <f>H116</f>
        <v>462000</v>
      </c>
      <c r="I115" s="16"/>
    </row>
    <row r="116" spans="1:9" ht="30.75">
      <c r="A116" s="12" t="s">
        <v>172</v>
      </c>
      <c r="B116" s="12" t="s">
        <v>173</v>
      </c>
      <c r="C116" s="12" t="s">
        <v>1</v>
      </c>
      <c r="D116" s="66" t="s">
        <v>174</v>
      </c>
      <c r="E116" s="40"/>
      <c r="F116" s="25"/>
      <c r="G116" s="25"/>
      <c r="H116" s="64">
        <v>462000</v>
      </c>
      <c r="I116" s="26"/>
    </row>
    <row r="117" spans="1:9" ht="20.25" customHeight="1">
      <c r="A117" s="8"/>
      <c r="B117" s="8"/>
      <c r="C117" s="9"/>
      <c r="D117" s="10" t="s">
        <v>18</v>
      </c>
      <c r="E117" s="11"/>
      <c r="F117" s="11"/>
      <c r="G117" s="11"/>
      <c r="H117" s="44">
        <f>H10+H13+H25+H37+H41+H44+H49+H52+H114+H111</f>
        <v>64518720</v>
      </c>
      <c r="I117" s="19"/>
    </row>
    <row r="118" ht="66" customHeight="1"/>
    <row r="119" spans="1:9" ht="17.25">
      <c r="A119" s="70" t="s">
        <v>0</v>
      </c>
      <c r="B119" s="70"/>
      <c r="C119" s="70"/>
      <c r="D119" s="70"/>
      <c r="E119" s="70"/>
      <c r="F119" s="18"/>
      <c r="G119" s="69" t="s">
        <v>17</v>
      </c>
      <c r="H119" s="69"/>
      <c r="I119" s="69"/>
    </row>
    <row r="122" ht="15">
      <c r="G122" s="4"/>
    </row>
  </sheetData>
  <sheetProtection/>
  <mergeCells count="3">
    <mergeCell ref="B6:I6"/>
    <mergeCell ref="G119:I119"/>
    <mergeCell ref="A119:E119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2019-06-18T11:11:09Z</cp:lastPrinted>
  <dcterms:created xsi:type="dcterms:W3CDTF">2004-01-17T10:33:37Z</dcterms:created>
  <dcterms:modified xsi:type="dcterms:W3CDTF">2019-06-21T08:39:02Z</dcterms:modified>
  <cp:category/>
  <cp:version/>
  <cp:contentType/>
  <cp:contentStatus/>
</cp:coreProperties>
</file>